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tanovenie PHZ\IZ\"/>
    </mc:Choice>
  </mc:AlternateContent>
  <xr:revisionPtr revIDLastSave="0" documentId="13_ncr:1_{5EEA1FFD-6532-4AA4-A12B-E8CD414C56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C28" i="1" s="1"/>
  <c r="E34" i="1"/>
  <c r="E33" i="1"/>
  <c r="E35" i="1"/>
  <c r="E36" i="1"/>
  <c r="E37" i="1"/>
  <c r="E38" i="1"/>
  <c r="E39" i="1"/>
  <c r="E40" i="1"/>
  <c r="E41" i="1"/>
  <c r="C47" i="1"/>
  <c r="E47" i="1" s="1"/>
  <c r="F47" i="1" s="1"/>
  <c r="C48" i="1"/>
  <c r="E48" i="1" s="1"/>
  <c r="F48" i="1" s="1"/>
  <c r="C49" i="1"/>
  <c r="E49" i="1" s="1"/>
  <c r="F49" i="1" s="1"/>
  <c r="C50" i="1"/>
  <c r="E50" i="1" s="1"/>
  <c r="F50" i="1" s="1"/>
  <c r="C51" i="1"/>
  <c r="E51" i="1" s="1"/>
  <c r="F51" i="1" s="1"/>
  <c r="C52" i="1"/>
  <c r="C53" i="1"/>
  <c r="E53" i="1" s="1"/>
  <c r="F53" i="1" s="1"/>
  <c r="C54" i="1"/>
  <c r="C55" i="1"/>
  <c r="E55" i="1" s="1"/>
  <c r="F55" i="1" s="1"/>
  <c r="C57" i="1"/>
  <c r="C58" i="1"/>
  <c r="C59" i="1"/>
  <c r="E59" i="1" s="1"/>
  <c r="F59" i="1" s="1"/>
  <c r="C60" i="1"/>
  <c r="E60" i="1" s="1"/>
  <c r="F60" i="1" s="1"/>
  <c r="C61" i="1"/>
  <c r="E61" i="1" s="1"/>
  <c r="F61" i="1" s="1"/>
  <c r="C62" i="1"/>
  <c r="E62" i="1" s="1"/>
  <c r="F62" i="1" s="1"/>
  <c r="C63" i="1"/>
  <c r="E63" i="1" s="1"/>
  <c r="F63" i="1" s="1"/>
  <c r="C64" i="1"/>
  <c r="E64" i="1" s="1"/>
  <c r="F64" i="1" s="1"/>
  <c r="C65" i="1"/>
  <c r="E65" i="1" s="1"/>
  <c r="F65" i="1" s="1"/>
  <c r="C67" i="1"/>
  <c r="E67" i="1" s="1"/>
  <c r="F67" i="1" s="1"/>
  <c r="C68" i="1"/>
  <c r="E68" i="1" s="1"/>
  <c r="F68" i="1" s="1"/>
  <c r="C69" i="1"/>
  <c r="E69" i="1" s="1"/>
  <c r="F69" i="1" s="1"/>
  <c r="C70" i="1"/>
  <c r="E70" i="1" s="1"/>
  <c r="F70" i="1" s="1"/>
  <c r="C71" i="1"/>
  <c r="C72" i="1"/>
  <c r="E72" i="1" s="1"/>
  <c r="F72" i="1" s="1"/>
  <c r="C73" i="1"/>
  <c r="E73" i="1" s="1"/>
  <c r="F73" i="1" s="1"/>
  <c r="C74" i="1"/>
  <c r="E74" i="1" s="1"/>
  <c r="F74" i="1" s="1"/>
  <c r="C75" i="1"/>
  <c r="E75" i="1" s="1"/>
  <c r="F75" i="1" s="1"/>
  <c r="E71" i="1" l="1"/>
  <c r="F71" i="1" s="1"/>
  <c r="D66" i="1"/>
  <c r="C27" i="1" s="1"/>
  <c r="E57" i="1"/>
  <c r="F57" i="1" s="1"/>
  <c r="E58" i="1"/>
  <c r="F58" i="1" s="1"/>
  <c r="D56" i="1"/>
  <c r="C26" i="1" s="1"/>
  <c r="E54" i="1"/>
  <c r="F54" i="1" s="1"/>
  <c r="E52" i="1"/>
  <c r="F52" i="1" s="1"/>
  <c r="E42" i="1"/>
  <c r="F34" i="1" s="1"/>
  <c r="E56" i="1" l="1"/>
  <c r="F56" i="1" s="1"/>
  <c r="E76" i="1"/>
  <c r="E66" i="1"/>
  <c r="F66" i="1" s="1"/>
  <c r="F35" i="1"/>
  <c r="F40" i="1"/>
  <c r="F36" i="1"/>
  <c r="F38" i="1"/>
  <c r="F39" i="1"/>
  <c r="F41" i="1"/>
  <c r="F33" i="1"/>
  <c r="F37" i="1"/>
  <c r="F76" i="1" l="1"/>
  <c r="E81" i="1"/>
  <c r="F81" i="1"/>
  <c r="F42" i="1"/>
</calcChain>
</file>

<file path=xl/sharedStrings.xml><?xml version="1.0" encoding="utf-8"?>
<sst xmlns="http://schemas.openxmlformats.org/spreadsheetml/2006/main" count="105" uniqueCount="62">
  <si>
    <t>Tabuľka č. 1: Prehľadný sumár riešenia</t>
  </si>
  <si>
    <t>Označenie aktivity</t>
  </si>
  <si>
    <t>Názov aktivity</t>
  </si>
  <si>
    <t>Celkový počet MD</t>
  </si>
  <si>
    <t>Aktivita 1</t>
  </si>
  <si>
    <t>Aktivita 2</t>
  </si>
  <si>
    <t>Aktivita 3</t>
  </si>
  <si>
    <t>Analýza a dizajn</t>
  </si>
  <si>
    <t>Implementácia a testovanie</t>
  </si>
  <si>
    <t>Nasadenie</t>
  </si>
  <si>
    <t>SPOLU</t>
  </si>
  <si>
    <t xml:space="preserve"> Tabuľka č. 2: Nacenenie pracovných pozícií a ich prehľad</t>
  </si>
  <si>
    <t xml:space="preserve"> Pracovné pozície</t>
  </si>
  <si>
    <t xml:space="preserve"> Odporúčané 
percento</t>
  </si>
  <si>
    <t>Spolu MD
kapacít</t>
  </si>
  <si>
    <t>Reálne percento</t>
  </si>
  <si>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</si>
  <si>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</si>
  <si>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</si>
  <si>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</si>
  <si>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</si>
  <si>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</si>
  <si>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</si>
  <si>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infraštruktúry/HW špecialista</t>
  </si>
  <si>
    <t xml:space="preserve"> Špecialista pre databázy</t>
  </si>
  <si>
    <t>Školiteľ pre IT systémy</t>
  </si>
  <si>
    <t>Pracovná pozícia</t>
  </si>
  <si>
    <t>Počet MD</t>
  </si>
  <si>
    <t>Cena spolu bez DPH</t>
  </si>
  <si>
    <t>Spolu</t>
  </si>
  <si>
    <t xml:space="preserve">Údaje o predkladateľovi ponuky: </t>
  </si>
  <si>
    <t xml:space="preserve">Obchodné meno: </t>
  </si>
  <si>
    <t>Sídlo:</t>
  </si>
  <si>
    <t xml:space="preserve">IČO: </t>
  </si>
  <si>
    <t xml:space="preserve">DIČ: </t>
  </si>
  <si>
    <t>Kontaktná osoba:</t>
  </si>
  <si>
    <t xml:space="preserve">Dátum vypracovania ponuky: </t>
  </si>
  <si>
    <t>Cena za MD bez DPH</t>
  </si>
  <si>
    <t>Cena spolu s DPH</t>
  </si>
  <si>
    <t>Špecialista pre databázy</t>
  </si>
  <si>
    <t xml:space="preserve">Komplexný technický popis riešenia sa nachádza v prílohe č. 1 Výzvy - Opis predmetu zákazky. </t>
  </si>
  <si>
    <t>* v prípade, že uchádzač nie je platca DPH cenu uvedie ako celkovú v stĺpci označenom hviezdičkou a na danú skutočnosť upozorní textom „nie sme platcami DPH“</t>
  </si>
  <si>
    <t xml:space="preserve">Počet človekodní pre jednotlivé položky je definovaný na základe metodiky Use Case Point. </t>
  </si>
  <si>
    <t>Potvrdzujem, že nami vypracovaná cenová ponuka zodpovedá cenám obvyklým v danom mieste a čase.</t>
  </si>
  <si>
    <t>Podpis</t>
  </si>
  <si>
    <t>Titl. Meno a priezvisko osoby oprávnenej predložiť ponuku, názov spoločnosti</t>
  </si>
  <si>
    <t xml:space="preserve">Upozornenie pre uchádzačov: </t>
  </si>
  <si>
    <t xml:space="preserve">Maximálne predpokladané revidované sadzby výdavkov pre jednotlivé pozície sú nasledovné: </t>
  </si>
  <si>
    <t>Špecialista pre infraštruktúrny/HW špecialista</t>
  </si>
  <si>
    <t xml:space="preserve">Názov pozície </t>
  </si>
  <si>
    <t>Sadzba - revízia výdavkov bez DPH</t>
  </si>
  <si>
    <t>Uchádzač vyplní iba modrou zvýraznené polia!</t>
  </si>
  <si>
    <t xml:space="preserve">Dĺžka aktivity v 
mesiacoch </t>
  </si>
  <si>
    <t>Tabuľka č. 3: Cena realizácie služieb</t>
  </si>
  <si>
    <t>Názov a poskytovateľ</t>
  </si>
  <si>
    <t>Cena za mesiac</t>
  </si>
  <si>
    <t>Počet mesiacov</t>
  </si>
  <si>
    <t>Označenie položky</t>
  </si>
  <si>
    <t>Tabuľka č. 4: Celková cena za riešenie</t>
  </si>
  <si>
    <t>Príloha č. 2:Formulár cenovej ponuky</t>
  </si>
  <si>
    <t>Názov zákazky: „Informačný systém: Integračná zbernica obce Sučany“</t>
  </si>
  <si>
    <t>Cena celkom za predmet zákazky:„Informačný systém: Integračná zbernica obce Sučany“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</si>
</sst>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8" xfId="0" applyBorder="1"/>
    <xf numFmtId="10" fontId="0" fillId="0" borderId="5" xfId="0" applyNumberFormat="1" applyBorder="1" applyAlignment="1">
      <alignment wrapText="1"/>
    </xf>
    <xf numFmtId="2" fontId="4" fillId="0" borderId="11" xfId="2" applyNumberFormat="1" applyFont="1" applyBorder="1"/>
    <xf numFmtId="10" fontId="0" fillId="0" borderId="9" xfId="0" applyNumberFormat="1" applyBorder="1" applyAlignment="1">
      <alignment wrapText="1"/>
    </xf>
    <xf numFmtId="10" fontId="4" fillId="0" borderId="12" xfId="0" applyNumberFormat="1" applyFont="1" applyBorder="1"/>
    <xf numFmtId="0" fontId="0" fillId="0" borderId="4" xfId="0" applyBorder="1" applyAlignment="1">
      <alignment wrapText="1"/>
    </xf>
    <xf numFmtId="10" fontId="0" fillId="0" borderId="4" xfId="0" applyNumberFormat="1" applyBorder="1"/>
    <xf numFmtId="0" fontId="4" fillId="0" borderId="0" xfId="0" applyFont="1"/>
    <xf numFmtId="1" fontId="0" fillId="0" borderId="5" xfId="0" applyNumberFormat="1" applyBorder="1"/>
    <xf numFmtId="164" fontId="0" fillId="0" borderId="9" xfId="0" applyNumberFormat="1" applyBorder="1"/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0" fontId="0" fillId="0" borderId="18" xfId="0" applyNumberFormat="1" applyBorder="1" applyAlignment="1">
      <alignment wrapText="1"/>
    </xf>
    <xf numFmtId="10" fontId="0" fillId="0" borderId="21" xfId="0" applyNumberFormat="1" applyBorder="1" applyAlignment="1">
      <alignment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0" borderId="7" xfId="0" applyNumberFormat="1" applyBorder="1"/>
    <xf numFmtId="1" fontId="4" fillId="0" borderId="11" xfId="0" applyNumberFormat="1" applyFont="1" applyBorder="1"/>
    <xf numFmtId="164" fontId="0" fillId="0" borderId="21" xfId="0" applyNumberFormat="1" applyBorder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10" fontId="2" fillId="0" borderId="0" xfId="2" applyNumberFormat="1" applyFont="1" applyBorder="1"/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0" fillId="0" borderId="5" xfId="0" applyNumberFormat="1" applyBorder="1"/>
    <xf numFmtId="164" fontId="0" fillId="3" borderId="18" xfId="1" applyNumberFormat="1" applyFont="1" applyFill="1" applyBorder="1" applyProtection="1">
      <protection locked="0"/>
    </xf>
    <xf numFmtId="164" fontId="0" fillId="3" borderId="5" xfId="1" applyNumberFormat="1" applyFont="1" applyFill="1" applyBorder="1" applyProtection="1">
      <protection locked="0"/>
    </xf>
    <xf numFmtId="1" fontId="0" fillId="0" borderId="18" xfId="0" applyNumberFormat="1" applyBorder="1" applyAlignment="1">
      <alignment wrapText="1"/>
    </xf>
    <xf numFmtId="1" fontId="0" fillId="0" borderId="5" xfId="0" applyNumberFormat="1" applyBorder="1" applyAlignment="1">
      <alignment wrapText="1"/>
    </xf>
    <xf numFmtId="164" fontId="0" fillId="0" borderId="29" xfId="0" applyNumberFormat="1" applyBorder="1"/>
    <xf numFmtId="164" fontId="0" fillId="0" borderId="30" xfId="0" applyNumberFormat="1" applyBorder="1"/>
    <xf numFmtId="164" fontId="4" fillId="0" borderId="26" xfId="0" applyNumberFormat="1" applyFont="1" applyBorder="1"/>
    <xf numFmtId="164" fontId="0" fillId="0" borderId="12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3" borderId="0" xfId="0" applyFill="1"/>
    <xf numFmtId="0" fontId="0" fillId="0" borderId="31" xfId="0" applyBorder="1"/>
    <xf numFmtId="164" fontId="0" fillId="0" borderId="7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7" fillId="0" borderId="30" xfId="0" applyFont="1" applyBorder="1"/>
    <xf numFmtId="0" fontId="0" fillId="0" borderId="14" xfId="0" applyBorder="1"/>
    <xf numFmtId="0" fontId="7" fillId="0" borderId="30" xfId="0" applyFont="1" applyBorder="1" applyAlignment="1">
      <alignment vertical="center"/>
    </xf>
    <xf numFmtId="0" fontId="10" fillId="0" borderId="0" xfId="0" applyFont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0" xfId="0" applyNumberFormat="1"/>
    <xf numFmtId="0" fontId="11" fillId="3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8" fillId="3" borderId="30" xfId="0" applyFont="1" applyFill="1" applyBorder="1" applyAlignment="1" applyProtection="1">
      <alignment horizontal="center"/>
      <protection locked="0"/>
    </xf>
    <xf numFmtId="0" fontId="8" fillId="3" borderId="32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" fontId="0" fillId="0" borderId="29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4" fillId="0" borderId="2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 wrapText="1"/>
    </xf>
  </cellXfs>
  <cellStyles count="4">
    <cellStyle name="Mena" xfId="1" builtinId="4"/>
    <cellStyle name="Normálna" xfId="0" builtinId="0"/>
    <cellStyle name="Normálne 2" xfId="3" xr:uid="{430E7763-416D-4311-9BF9-FDEFBC4CC5F6}"/>
    <cellStyle name="Percentá" xfId="2" builtinId="5"/>
  </cellStyles>
  <dxfs count="0"/>
  <tableStyles count="0" defaultTableStyle="TableStyleMedium2" defaultPivotStyle="PivotStyleLight16"/>
  <colors>
    <mruColors>
      <color rgb="FFCAEDFB"/>
      <color rgb="FF0F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zoomScale="115" zoomScaleNormal="115" workbookViewId="0">
      <selection activeCell="E95" sqref="E95"/>
    </sheetView>
  </sheetViews>
  <sheetFormatPr defaultRowHeight="15" x14ac:dyDescent="0.25"/>
  <cols>
    <col min="1" max="1" width="17.5703125" bestFit="1" customWidth="1"/>
    <col min="2" max="2" width="26.140625" bestFit="1" customWidth="1"/>
    <col min="3" max="3" width="20.28515625" customWidth="1"/>
    <col min="4" max="4" width="17" bestFit="1" customWidth="1"/>
    <col min="5" max="5" width="18.7109375" bestFit="1" customWidth="1"/>
    <col min="6" max="6" width="17.85546875" customWidth="1"/>
    <col min="9" max="9" width="10.7109375" bestFit="1" customWidth="1"/>
    <col min="10" max="10" width="13.42578125" bestFit="1" customWidth="1"/>
  </cols>
  <sheetData>
    <row r="1" spans="1:6" x14ac:dyDescent="0.25">
      <c r="A1" t="s">
        <v>59</v>
      </c>
    </row>
    <row r="3" spans="1:6" ht="28.5" customHeight="1" x14ac:dyDescent="0.25">
      <c r="A3" s="61" t="s">
        <v>60</v>
      </c>
      <c r="B3" s="62"/>
      <c r="C3" s="62"/>
      <c r="D3" s="62"/>
      <c r="E3" s="62"/>
      <c r="F3" s="63"/>
    </row>
    <row r="5" spans="1:6" ht="18.75" x14ac:dyDescent="0.3">
      <c r="A5" s="57" t="s">
        <v>51</v>
      </c>
      <c r="B5" s="57"/>
      <c r="C5" s="57"/>
      <c r="D5" s="57"/>
      <c r="E5" s="57"/>
      <c r="F5" s="57"/>
    </row>
    <row r="7" spans="1:6" x14ac:dyDescent="0.25">
      <c r="A7" s="23" t="s">
        <v>30</v>
      </c>
    </row>
    <row r="8" spans="1:6" x14ac:dyDescent="0.25">
      <c r="A8" s="23"/>
    </row>
    <row r="9" spans="1:6" x14ac:dyDescent="0.25">
      <c r="A9" s="44" t="s">
        <v>31</v>
      </c>
      <c r="B9" s="45"/>
      <c r="C9" s="66"/>
      <c r="D9" s="67"/>
      <c r="E9" s="67"/>
      <c r="F9" s="68"/>
    </row>
    <row r="10" spans="1:6" x14ac:dyDescent="0.25">
      <c r="A10" s="23"/>
    </row>
    <row r="11" spans="1:6" x14ac:dyDescent="0.25">
      <c r="A11" s="46" t="s">
        <v>32</v>
      </c>
      <c r="B11" s="45"/>
      <c r="C11" s="66"/>
      <c r="D11" s="67"/>
      <c r="E11" s="67"/>
      <c r="F11" s="68"/>
    </row>
    <row r="12" spans="1:6" x14ac:dyDescent="0.25">
      <c r="A12" s="23"/>
    </row>
    <row r="13" spans="1:6" x14ac:dyDescent="0.25">
      <c r="A13" s="44" t="s">
        <v>33</v>
      </c>
      <c r="B13" s="45"/>
      <c r="C13" s="66"/>
      <c r="D13" s="67"/>
      <c r="E13" s="67"/>
      <c r="F13" s="68"/>
    </row>
    <row r="14" spans="1:6" x14ac:dyDescent="0.25">
      <c r="A14" s="23"/>
    </row>
    <row r="15" spans="1:6" x14ac:dyDescent="0.25">
      <c r="A15" s="44" t="s">
        <v>34</v>
      </c>
      <c r="B15" s="45"/>
      <c r="C15" s="66"/>
      <c r="D15" s="67"/>
      <c r="E15" s="67"/>
      <c r="F15" s="68"/>
    </row>
    <row r="16" spans="1:6" x14ac:dyDescent="0.25">
      <c r="A16" s="23"/>
    </row>
    <row r="17" spans="1:14" x14ac:dyDescent="0.25">
      <c r="A17" s="46" t="s">
        <v>35</v>
      </c>
      <c r="B17" s="45"/>
      <c r="C17" s="66"/>
      <c r="D17" s="67"/>
      <c r="E17" s="67"/>
      <c r="F17" s="68"/>
    </row>
    <row r="18" spans="1:14" x14ac:dyDescent="0.25">
      <c r="A18" s="23"/>
    </row>
    <row r="19" spans="1:14" x14ac:dyDescent="0.25">
      <c r="A19" s="44" t="s">
        <v>36</v>
      </c>
      <c r="B19" s="45"/>
      <c r="C19" s="66"/>
      <c r="D19" s="67"/>
      <c r="E19" s="67"/>
      <c r="F19" s="68"/>
    </row>
    <row r="21" spans="1:14" ht="15.75" thickBot="1" x14ac:dyDescent="0.3"/>
    <row r="22" spans="1:14" ht="15.75" thickBot="1" x14ac:dyDescent="0.3">
      <c r="A22" s="58" t="s">
        <v>40</v>
      </c>
      <c r="B22" s="59"/>
      <c r="C22" s="59"/>
      <c r="D22" s="59"/>
      <c r="E22" s="59"/>
      <c r="F22" s="60"/>
      <c r="G22" s="10"/>
      <c r="H22" s="10"/>
      <c r="I22" s="10"/>
      <c r="J22" s="10"/>
      <c r="K22" s="10"/>
      <c r="L22" s="10"/>
      <c r="M22" s="10"/>
      <c r="N22" s="10"/>
    </row>
    <row r="23" spans="1:14" ht="15.75" thickBot="1" x14ac:dyDescent="0.3"/>
    <row r="24" spans="1:14" ht="15.75" thickBot="1" x14ac:dyDescent="0.3">
      <c r="A24" s="103" t="s">
        <v>0</v>
      </c>
      <c r="B24" s="104"/>
      <c r="C24" s="104"/>
      <c r="D24" s="104"/>
      <c r="E24" s="104"/>
      <c r="F24" s="105"/>
    </row>
    <row r="25" spans="1:14" ht="45" customHeight="1" thickBot="1" x14ac:dyDescent="0.3">
      <c r="A25" s="17" t="s">
        <v>1</v>
      </c>
      <c r="B25" s="18" t="s">
        <v>2</v>
      </c>
      <c r="C25" s="69" t="s">
        <v>3</v>
      </c>
      <c r="D25" s="70"/>
      <c r="E25" s="75" t="s">
        <v>52</v>
      </c>
      <c r="F25" s="76"/>
    </row>
    <row r="26" spans="1:14" x14ac:dyDescent="0.25">
      <c r="A26" s="48" t="s">
        <v>4</v>
      </c>
      <c r="B26" s="49" t="s">
        <v>7</v>
      </c>
      <c r="C26" s="71">
        <f>D56</f>
        <v>80</v>
      </c>
      <c r="D26" s="72"/>
      <c r="E26" s="77">
        <v>4</v>
      </c>
      <c r="F26" s="78"/>
    </row>
    <row r="27" spans="1:14" x14ac:dyDescent="0.25">
      <c r="A27" s="3" t="s">
        <v>5</v>
      </c>
      <c r="B27" s="1" t="s">
        <v>8</v>
      </c>
      <c r="C27" s="73">
        <f>D66</f>
        <v>198</v>
      </c>
      <c r="D27" s="74"/>
      <c r="E27" s="79">
        <v>5</v>
      </c>
      <c r="F27" s="80"/>
    </row>
    <row r="28" spans="1:14" ht="15.75" thickBot="1" x14ac:dyDescent="0.3">
      <c r="A28" s="50" t="s">
        <v>6</v>
      </c>
      <c r="B28" s="51" t="s">
        <v>9</v>
      </c>
      <c r="C28" s="81">
        <f>D76</f>
        <v>47</v>
      </c>
      <c r="D28" s="82"/>
      <c r="E28" s="64">
        <v>3</v>
      </c>
      <c r="F28" s="65"/>
    </row>
    <row r="29" spans="1:14" x14ac:dyDescent="0.25">
      <c r="A29" s="24"/>
      <c r="B29" s="24"/>
      <c r="C29" s="24"/>
      <c r="D29" s="25"/>
      <c r="E29" s="26"/>
      <c r="F29" s="25"/>
    </row>
    <row r="30" spans="1:14" ht="15.75" thickBot="1" x14ac:dyDescent="0.3"/>
    <row r="31" spans="1:14" ht="15.75" thickBot="1" x14ac:dyDescent="0.3">
      <c r="A31" s="103" t="s">
        <v>11</v>
      </c>
      <c r="B31" s="104"/>
      <c r="C31" s="104"/>
      <c r="D31" s="104"/>
      <c r="E31" s="104"/>
      <c r="F31" s="105"/>
    </row>
    <row r="32" spans="1:14" ht="30.75" thickBot="1" x14ac:dyDescent="0.3">
      <c r="A32" s="85" t="s">
        <v>12</v>
      </c>
      <c r="B32" s="86"/>
      <c r="C32" s="13" t="s">
        <v>13</v>
      </c>
      <c r="D32" s="13" t="s">
        <v>37</v>
      </c>
      <c r="E32" s="13" t="s">
        <v>14</v>
      </c>
      <c r="F32" s="14" t="s">
        <v>15</v>
      </c>
    </row>
    <row r="33" spans="1:6" x14ac:dyDescent="0.25">
      <c r="A33" s="87" t="s">
        <v>16</v>
      </c>
      <c r="B33" s="88"/>
      <c r="C33" s="15">
        <v>0.1</v>
      </c>
      <c r="D33" s="30"/>
      <c r="E33" s="32">
        <f t="shared" ref="E33:E41" si="0">D47+D57+D67</f>
        <v>29</v>
      </c>
      <c r="F33" s="16">
        <f t="shared" ref="F33:F41" si="1">E33/$E$42</f>
        <v>8.9230769230769225E-2</v>
      </c>
    </row>
    <row r="34" spans="1:6" x14ac:dyDescent="0.25">
      <c r="A34" s="83" t="s">
        <v>17</v>
      </c>
      <c r="B34" s="84"/>
      <c r="C34" s="4">
        <v>0.15</v>
      </c>
      <c r="D34" s="31"/>
      <c r="E34" s="33">
        <f t="shared" si="0"/>
        <v>16</v>
      </c>
      <c r="F34" s="6">
        <f t="shared" si="1"/>
        <v>4.9230769230769231E-2</v>
      </c>
    </row>
    <row r="35" spans="1:6" x14ac:dyDescent="0.25">
      <c r="A35" s="83" t="s">
        <v>18</v>
      </c>
      <c r="B35" s="84"/>
      <c r="C35" s="4">
        <v>0.6</v>
      </c>
      <c r="D35" s="31"/>
      <c r="E35" s="33">
        <f t="shared" si="0"/>
        <v>125</v>
      </c>
      <c r="F35" s="6">
        <f t="shared" si="1"/>
        <v>0.38461538461538464</v>
      </c>
    </row>
    <row r="36" spans="1:6" x14ac:dyDescent="0.25">
      <c r="A36" s="83" t="s">
        <v>19</v>
      </c>
      <c r="B36" s="84"/>
      <c r="C36" s="4">
        <v>0.04</v>
      </c>
      <c r="D36" s="31"/>
      <c r="E36" s="33">
        <f t="shared" si="0"/>
        <v>9</v>
      </c>
      <c r="F36" s="6">
        <f t="shared" si="1"/>
        <v>2.7692307692307693E-2</v>
      </c>
    </row>
    <row r="37" spans="1:6" x14ac:dyDescent="0.25">
      <c r="A37" s="83" t="s">
        <v>20</v>
      </c>
      <c r="B37" s="84"/>
      <c r="C37" s="4">
        <v>0.5</v>
      </c>
      <c r="D37" s="31"/>
      <c r="E37" s="33">
        <f t="shared" si="0"/>
        <v>65</v>
      </c>
      <c r="F37" s="6">
        <f t="shared" si="1"/>
        <v>0.2</v>
      </c>
    </row>
    <row r="38" spans="1:6" x14ac:dyDescent="0.25">
      <c r="A38" s="83" t="s">
        <v>22</v>
      </c>
      <c r="B38" s="84"/>
      <c r="C38" s="4">
        <v>0.1</v>
      </c>
      <c r="D38" s="31"/>
      <c r="E38" s="33">
        <f t="shared" si="0"/>
        <v>16</v>
      </c>
      <c r="F38" s="6">
        <f t="shared" si="1"/>
        <v>4.9230769230769231E-2</v>
      </c>
    </row>
    <row r="39" spans="1:6" x14ac:dyDescent="0.25">
      <c r="A39" s="83" t="s">
        <v>23</v>
      </c>
      <c r="B39" s="84"/>
      <c r="C39" s="4">
        <v>0.3</v>
      </c>
      <c r="D39" s="31"/>
      <c r="E39" s="33">
        <f t="shared" si="0"/>
        <v>16</v>
      </c>
      <c r="F39" s="6">
        <f t="shared" si="1"/>
        <v>4.9230769230769231E-2</v>
      </c>
    </row>
    <row r="40" spans="1:6" x14ac:dyDescent="0.25">
      <c r="A40" s="83" t="s">
        <v>24</v>
      </c>
      <c r="B40" s="84"/>
      <c r="C40" s="4">
        <v>0.15</v>
      </c>
      <c r="D40" s="31"/>
      <c r="E40" s="33">
        <f t="shared" si="0"/>
        <v>33</v>
      </c>
      <c r="F40" s="6">
        <f t="shared" si="1"/>
        <v>0.10153846153846154</v>
      </c>
    </row>
    <row r="41" spans="1:6" x14ac:dyDescent="0.25">
      <c r="A41" s="83" t="s">
        <v>25</v>
      </c>
      <c r="B41" s="84"/>
      <c r="C41" s="4">
        <v>0.05</v>
      </c>
      <c r="D41" s="31"/>
      <c r="E41" s="33">
        <f t="shared" si="0"/>
        <v>16</v>
      </c>
      <c r="F41" s="6">
        <f t="shared" si="1"/>
        <v>4.9230769230769231E-2</v>
      </c>
    </row>
    <row r="42" spans="1:6" ht="15.75" thickBot="1" x14ac:dyDescent="0.3">
      <c r="A42" s="89" t="s">
        <v>10</v>
      </c>
      <c r="B42" s="90"/>
      <c r="C42" s="90"/>
      <c r="D42" s="91"/>
      <c r="E42" s="5">
        <f>SUM(E33:E41)</f>
        <v>325</v>
      </c>
      <c r="F42" s="7">
        <f>SUM(F33:F41)</f>
        <v>1</v>
      </c>
    </row>
    <row r="43" spans="1:6" x14ac:dyDescent="0.25">
      <c r="E43" s="8"/>
      <c r="F43" s="9"/>
    </row>
    <row r="44" spans="1:6" ht="15.75" thickBot="1" x14ac:dyDescent="0.3">
      <c r="E44" s="38"/>
      <c r="F44" s="39"/>
    </row>
    <row r="45" spans="1:6" ht="15.75" thickBot="1" x14ac:dyDescent="0.3">
      <c r="A45" s="103" t="s">
        <v>53</v>
      </c>
      <c r="B45" s="104"/>
      <c r="C45" s="104"/>
      <c r="D45" s="104"/>
      <c r="E45" s="104"/>
      <c r="F45" s="105"/>
    </row>
    <row r="46" spans="1:6" ht="15.75" thickBot="1" x14ac:dyDescent="0.3">
      <c r="A46" s="27" t="s">
        <v>1</v>
      </c>
      <c r="B46" s="28" t="s">
        <v>26</v>
      </c>
      <c r="C46" s="28" t="s">
        <v>37</v>
      </c>
      <c r="D46" s="28" t="s">
        <v>27</v>
      </c>
      <c r="E46" s="13" t="s">
        <v>28</v>
      </c>
      <c r="F46" s="52" t="s">
        <v>38</v>
      </c>
    </row>
    <row r="47" spans="1:6" x14ac:dyDescent="0.25">
      <c r="A47" s="94" t="s">
        <v>4</v>
      </c>
      <c r="B47" s="19" t="s">
        <v>16</v>
      </c>
      <c r="C47" s="42">
        <f>$D$33</f>
        <v>0</v>
      </c>
      <c r="D47" s="20">
        <v>7</v>
      </c>
      <c r="E47" s="34">
        <f>ROUND(D47*C47,2)</f>
        <v>0</v>
      </c>
      <c r="F47" s="22">
        <f>ROUND(E47*1.23,2)</f>
        <v>0</v>
      </c>
    </row>
    <row r="48" spans="1:6" x14ac:dyDescent="0.25">
      <c r="A48" s="95"/>
      <c r="B48" s="2" t="s">
        <v>17</v>
      </c>
      <c r="C48" s="43">
        <f>$D$34</f>
        <v>0</v>
      </c>
      <c r="D48" s="11">
        <v>4</v>
      </c>
      <c r="E48" s="35">
        <f>ROUND(D48*C48,2)</f>
        <v>0</v>
      </c>
      <c r="F48" s="12">
        <f t="shared" ref="F48:F76" si="2">ROUND(E48*1.23,2)</f>
        <v>0</v>
      </c>
    </row>
    <row r="49" spans="1:6" x14ac:dyDescent="0.25">
      <c r="A49" s="95"/>
      <c r="B49" s="2" t="s">
        <v>18</v>
      </c>
      <c r="C49" s="43">
        <f>$D$35</f>
        <v>0</v>
      </c>
      <c r="D49" s="11">
        <v>31</v>
      </c>
      <c r="E49" s="35">
        <f t="shared" ref="E49:E55" si="3">ROUND(D49*C49,2)</f>
        <v>0</v>
      </c>
      <c r="F49" s="12">
        <f t="shared" si="2"/>
        <v>0</v>
      </c>
    </row>
    <row r="50" spans="1:6" ht="30" x14ac:dyDescent="0.25">
      <c r="A50" s="95"/>
      <c r="B50" s="2" t="s">
        <v>19</v>
      </c>
      <c r="C50" s="43">
        <f>$D$36</f>
        <v>0</v>
      </c>
      <c r="D50" s="11">
        <v>2</v>
      </c>
      <c r="E50" s="35">
        <f t="shared" si="3"/>
        <v>0</v>
      </c>
      <c r="F50" s="12">
        <f t="shared" si="2"/>
        <v>0</v>
      </c>
    </row>
    <row r="51" spans="1:6" x14ac:dyDescent="0.25">
      <c r="A51" s="95"/>
      <c r="B51" s="2" t="s">
        <v>20</v>
      </c>
      <c r="C51" s="43">
        <f>$D$37</f>
        <v>0</v>
      </c>
      <c r="D51" s="11">
        <v>16</v>
      </c>
      <c r="E51" s="35">
        <f t="shared" si="3"/>
        <v>0</v>
      </c>
      <c r="F51" s="12">
        <f t="shared" si="2"/>
        <v>0</v>
      </c>
    </row>
    <row r="52" spans="1:6" ht="30" x14ac:dyDescent="0.25">
      <c r="A52" s="95"/>
      <c r="B52" s="2" t="s">
        <v>22</v>
      </c>
      <c r="C52" s="43">
        <f>$D$38</f>
        <v>0</v>
      </c>
      <c r="D52" s="11">
        <v>4</v>
      </c>
      <c r="E52" s="35">
        <f t="shared" si="3"/>
        <v>0</v>
      </c>
      <c r="F52" s="12">
        <f t="shared" si="2"/>
        <v>0</v>
      </c>
    </row>
    <row r="53" spans="1:6" ht="45" x14ac:dyDescent="0.25">
      <c r="A53" s="95"/>
      <c r="B53" s="2" t="s">
        <v>23</v>
      </c>
      <c r="C53" s="43">
        <f>$D$39</f>
        <v>0</v>
      </c>
      <c r="D53" s="11">
        <v>4</v>
      </c>
      <c r="E53" s="35">
        <f t="shared" si="3"/>
        <v>0</v>
      </c>
      <c r="F53" s="12">
        <f t="shared" si="2"/>
        <v>0</v>
      </c>
    </row>
    <row r="54" spans="1:6" x14ac:dyDescent="0.25">
      <c r="A54" s="95"/>
      <c r="B54" s="2" t="s">
        <v>24</v>
      </c>
      <c r="C54" s="43">
        <f>$D$40</f>
        <v>0</v>
      </c>
      <c r="D54" s="11">
        <v>8</v>
      </c>
      <c r="E54" s="35">
        <f t="shared" si="3"/>
        <v>0</v>
      </c>
      <c r="F54" s="12">
        <f t="shared" si="2"/>
        <v>0</v>
      </c>
    </row>
    <row r="55" spans="1:6" x14ac:dyDescent="0.25">
      <c r="A55" s="95"/>
      <c r="B55" s="2" t="s">
        <v>25</v>
      </c>
      <c r="C55" s="43">
        <f>$D$41</f>
        <v>0</v>
      </c>
      <c r="D55" s="11">
        <v>4</v>
      </c>
      <c r="E55" s="35">
        <f t="shared" si="3"/>
        <v>0</v>
      </c>
      <c r="F55" s="12">
        <f t="shared" si="2"/>
        <v>0</v>
      </c>
    </row>
    <row r="56" spans="1:6" ht="15.75" thickBot="1" x14ac:dyDescent="0.3">
      <c r="A56" s="96"/>
      <c r="B56" s="97" t="s">
        <v>29</v>
      </c>
      <c r="C56" s="98"/>
      <c r="D56" s="21">
        <f>SUM(D47:D55)</f>
        <v>80</v>
      </c>
      <c r="E56" s="36">
        <f>SUM(E47:E55)</f>
        <v>0</v>
      </c>
      <c r="F56" s="37">
        <f t="shared" si="2"/>
        <v>0</v>
      </c>
    </row>
    <row r="57" spans="1:6" x14ac:dyDescent="0.25">
      <c r="A57" s="94" t="s">
        <v>5</v>
      </c>
      <c r="B57" s="19" t="s">
        <v>16</v>
      </c>
      <c r="C57" s="42">
        <f>$D$33</f>
        <v>0</v>
      </c>
      <c r="D57" s="20">
        <v>18</v>
      </c>
      <c r="E57" s="34">
        <f>ROUND(D57*C57,2)</f>
        <v>0</v>
      </c>
      <c r="F57" s="22">
        <f t="shared" si="2"/>
        <v>0</v>
      </c>
    </row>
    <row r="58" spans="1:6" x14ac:dyDescent="0.25">
      <c r="A58" s="95"/>
      <c r="B58" s="2" t="s">
        <v>17</v>
      </c>
      <c r="C58" s="43">
        <f>$D$34</f>
        <v>0</v>
      </c>
      <c r="D58" s="11">
        <v>10</v>
      </c>
      <c r="E58" s="35">
        <f>ROUND(D58*C58,2)</f>
        <v>0</v>
      </c>
      <c r="F58" s="12">
        <f t="shared" si="2"/>
        <v>0</v>
      </c>
    </row>
    <row r="59" spans="1:6" x14ac:dyDescent="0.25">
      <c r="A59" s="95"/>
      <c r="B59" s="2" t="s">
        <v>18</v>
      </c>
      <c r="C59" s="43">
        <f>$D$35</f>
        <v>0</v>
      </c>
      <c r="D59" s="11">
        <v>75</v>
      </c>
      <c r="E59" s="35">
        <f t="shared" ref="E59:E65" si="4">ROUND(D59*C59,2)</f>
        <v>0</v>
      </c>
      <c r="F59" s="12">
        <f t="shared" si="2"/>
        <v>0</v>
      </c>
    </row>
    <row r="60" spans="1:6" ht="30" x14ac:dyDescent="0.25">
      <c r="A60" s="95"/>
      <c r="B60" s="2" t="s">
        <v>19</v>
      </c>
      <c r="C60" s="43">
        <f>$D$36</f>
        <v>0</v>
      </c>
      <c r="D60" s="11">
        <v>6</v>
      </c>
      <c r="E60" s="35">
        <f t="shared" si="4"/>
        <v>0</v>
      </c>
      <c r="F60" s="12">
        <f t="shared" si="2"/>
        <v>0</v>
      </c>
    </row>
    <row r="61" spans="1:6" x14ac:dyDescent="0.25">
      <c r="A61" s="95"/>
      <c r="B61" s="2" t="s">
        <v>20</v>
      </c>
      <c r="C61" s="43">
        <f>$D$37</f>
        <v>0</v>
      </c>
      <c r="D61" s="11">
        <v>39</v>
      </c>
      <c r="E61" s="35">
        <f t="shared" si="4"/>
        <v>0</v>
      </c>
      <c r="F61" s="12">
        <f t="shared" si="2"/>
        <v>0</v>
      </c>
    </row>
    <row r="62" spans="1:6" ht="30" x14ac:dyDescent="0.25">
      <c r="A62" s="95"/>
      <c r="B62" s="2" t="s">
        <v>22</v>
      </c>
      <c r="C62" s="43">
        <f>$D$38</f>
        <v>0</v>
      </c>
      <c r="D62" s="11">
        <v>10</v>
      </c>
      <c r="E62" s="35">
        <f t="shared" si="4"/>
        <v>0</v>
      </c>
      <c r="F62" s="12">
        <f t="shared" si="2"/>
        <v>0</v>
      </c>
    </row>
    <row r="63" spans="1:6" ht="45" x14ac:dyDescent="0.25">
      <c r="A63" s="95"/>
      <c r="B63" s="2" t="s">
        <v>23</v>
      </c>
      <c r="C63" s="43">
        <f>$D$39</f>
        <v>0</v>
      </c>
      <c r="D63" s="11">
        <v>10</v>
      </c>
      <c r="E63" s="35">
        <f t="shared" si="4"/>
        <v>0</v>
      </c>
      <c r="F63" s="12">
        <f t="shared" si="2"/>
        <v>0</v>
      </c>
    </row>
    <row r="64" spans="1:6" x14ac:dyDescent="0.25">
      <c r="A64" s="95"/>
      <c r="B64" s="2" t="s">
        <v>39</v>
      </c>
      <c r="C64" s="43">
        <f>$D$40</f>
        <v>0</v>
      </c>
      <c r="D64" s="11">
        <v>20</v>
      </c>
      <c r="E64" s="35">
        <f t="shared" si="4"/>
        <v>0</v>
      </c>
      <c r="F64" s="12">
        <f t="shared" si="2"/>
        <v>0</v>
      </c>
    </row>
    <row r="65" spans="1:6" x14ac:dyDescent="0.25">
      <c r="A65" s="95"/>
      <c r="B65" s="2" t="s">
        <v>25</v>
      </c>
      <c r="C65" s="43">
        <f>$D$41</f>
        <v>0</v>
      </c>
      <c r="D65" s="11">
        <v>10</v>
      </c>
      <c r="E65" s="35">
        <f t="shared" si="4"/>
        <v>0</v>
      </c>
      <c r="F65" s="12">
        <f t="shared" si="2"/>
        <v>0</v>
      </c>
    </row>
    <row r="66" spans="1:6" ht="15.75" thickBot="1" x14ac:dyDescent="0.3">
      <c r="A66" s="96"/>
      <c r="B66" s="97" t="s">
        <v>29</v>
      </c>
      <c r="C66" s="98"/>
      <c r="D66" s="21">
        <f>SUM(D57:D65)</f>
        <v>198</v>
      </c>
      <c r="E66" s="36">
        <f>SUM(E57:E65)</f>
        <v>0</v>
      </c>
      <c r="F66" s="37">
        <f t="shared" si="2"/>
        <v>0</v>
      </c>
    </row>
    <row r="67" spans="1:6" x14ac:dyDescent="0.25">
      <c r="A67" s="94" t="s">
        <v>6</v>
      </c>
      <c r="B67" s="19" t="s">
        <v>16</v>
      </c>
      <c r="C67" s="42">
        <f>$D$33</f>
        <v>0</v>
      </c>
      <c r="D67" s="20">
        <v>4</v>
      </c>
      <c r="E67" s="34">
        <f>ROUND(D67*C67,2)</f>
        <v>0</v>
      </c>
      <c r="F67" s="22">
        <f t="shared" si="2"/>
        <v>0</v>
      </c>
    </row>
    <row r="68" spans="1:6" x14ac:dyDescent="0.25">
      <c r="A68" s="95"/>
      <c r="B68" s="2" t="s">
        <v>17</v>
      </c>
      <c r="C68" s="43">
        <f>$D$34</f>
        <v>0</v>
      </c>
      <c r="D68" s="11">
        <v>2</v>
      </c>
      <c r="E68" s="35">
        <f>ROUND(D68*C68,2)</f>
        <v>0</v>
      </c>
      <c r="F68" s="12">
        <f t="shared" si="2"/>
        <v>0</v>
      </c>
    </row>
    <row r="69" spans="1:6" x14ac:dyDescent="0.25">
      <c r="A69" s="95"/>
      <c r="B69" s="2" t="s">
        <v>18</v>
      </c>
      <c r="C69" s="43">
        <f>$D$35</f>
        <v>0</v>
      </c>
      <c r="D69" s="11">
        <v>19</v>
      </c>
      <c r="E69" s="35">
        <f t="shared" ref="E69:E75" si="5">ROUND(D69*C69,2)</f>
        <v>0</v>
      </c>
      <c r="F69" s="12">
        <f t="shared" si="2"/>
        <v>0</v>
      </c>
    </row>
    <row r="70" spans="1:6" ht="30" x14ac:dyDescent="0.25">
      <c r="A70" s="95"/>
      <c r="B70" s="2" t="s">
        <v>19</v>
      </c>
      <c r="C70" s="43">
        <f>$D$36</f>
        <v>0</v>
      </c>
      <c r="D70" s="11">
        <v>1</v>
      </c>
      <c r="E70" s="35">
        <f t="shared" si="5"/>
        <v>0</v>
      </c>
      <c r="F70" s="12">
        <f t="shared" si="2"/>
        <v>0</v>
      </c>
    </row>
    <row r="71" spans="1:6" x14ac:dyDescent="0.25">
      <c r="A71" s="95"/>
      <c r="B71" s="2" t="s">
        <v>20</v>
      </c>
      <c r="C71" s="43">
        <f>$D$37</f>
        <v>0</v>
      </c>
      <c r="D71" s="11">
        <v>10</v>
      </c>
      <c r="E71" s="35">
        <f t="shared" si="5"/>
        <v>0</v>
      </c>
      <c r="F71" s="12">
        <f t="shared" si="2"/>
        <v>0</v>
      </c>
    </row>
    <row r="72" spans="1:6" ht="30" x14ac:dyDescent="0.25">
      <c r="A72" s="95"/>
      <c r="B72" s="2" t="s">
        <v>22</v>
      </c>
      <c r="C72" s="43">
        <f>$D$38</f>
        <v>0</v>
      </c>
      <c r="D72" s="11">
        <v>2</v>
      </c>
      <c r="E72" s="35">
        <f t="shared" si="5"/>
        <v>0</v>
      </c>
      <c r="F72" s="12">
        <f t="shared" si="2"/>
        <v>0</v>
      </c>
    </row>
    <row r="73" spans="1:6" ht="45" x14ac:dyDescent="0.25">
      <c r="A73" s="95"/>
      <c r="B73" s="2" t="s">
        <v>23</v>
      </c>
      <c r="C73" s="43">
        <f>$D$39</f>
        <v>0</v>
      </c>
      <c r="D73" s="11">
        <v>2</v>
      </c>
      <c r="E73" s="35">
        <f t="shared" si="5"/>
        <v>0</v>
      </c>
      <c r="F73" s="12">
        <f t="shared" si="2"/>
        <v>0</v>
      </c>
    </row>
    <row r="74" spans="1:6" x14ac:dyDescent="0.25">
      <c r="A74" s="95"/>
      <c r="B74" s="2" t="s">
        <v>24</v>
      </c>
      <c r="C74" s="43">
        <f>$D$40</f>
        <v>0</v>
      </c>
      <c r="D74" s="11">
        <v>5</v>
      </c>
      <c r="E74" s="35">
        <f t="shared" si="5"/>
        <v>0</v>
      </c>
      <c r="F74" s="12">
        <f t="shared" si="2"/>
        <v>0</v>
      </c>
    </row>
    <row r="75" spans="1:6" x14ac:dyDescent="0.25">
      <c r="A75" s="95"/>
      <c r="B75" s="2" t="s">
        <v>25</v>
      </c>
      <c r="C75" s="43">
        <f>$D$41</f>
        <v>0</v>
      </c>
      <c r="D75" s="11">
        <v>2</v>
      </c>
      <c r="E75" s="35">
        <f t="shared" si="5"/>
        <v>0</v>
      </c>
      <c r="F75" s="12">
        <f t="shared" si="2"/>
        <v>0</v>
      </c>
    </row>
    <row r="76" spans="1:6" ht="15.75" thickBot="1" x14ac:dyDescent="0.3">
      <c r="A76" s="96"/>
      <c r="B76" s="97" t="s">
        <v>29</v>
      </c>
      <c r="C76" s="98"/>
      <c r="D76" s="21">
        <f>SUM(D67:D75)</f>
        <v>47</v>
      </c>
      <c r="E76" s="36">
        <f>SUM(E67:E75)</f>
        <v>0</v>
      </c>
      <c r="F76" s="37">
        <f t="shared" si="2"/>
        <v>0</v>
      </c>
    </row>
    <row r="78" spans="1:6" ht="15.75" thickBot="1" x14ac:dyDescent="0.3"/>
    <row r="79" spans="1:6" ht="15.75" thickBot="1" x14ac:dyDescent="0.3">
      <c r="A79" s="103" t="s">
        <v>58</v>
      </c>
      <c r="B79" s="104"/>
      <c r="C79" s="104"/>
      <c r="D79" s="104"/>
      <c r="E79" s="104"/>
      <c r="F79" s="105"/>
    </row>
    <row r="80" spans="1:6" ht="30.75" thickBot="1" x14ac:dyDescent="0.3">
      <c r="A80" s="53" t="s">
        <v>57</v>
      </c>
      <c r="B80" s="13" t="s">
        <v>54</v>
      </c>
      <c r="C80" s="13" t="s">
        <v>55</v>
      </c>
      <c r="D80" s="13" t="s">
        <v>56</v>
      </c>
      <c r="E80" s="13" t="s">
        <v>28</v>
      </c>
      <c r="F80" s="52" t="s">
        <v>38</v>
      </c>
    </row>
    <row r="81" spans="1:10" ht="75.75" customHeight="1" thickBot="1" x14ac:dyDescent="0.3">
      <c r="A81" s="99" t="s">
        <v>61</v>
      </c>
      <c r="B81" s="100"/>
      <c r="C81" s="100"/>
      <c r="D81" s="101"/>
      <c r="E81" s="54">
        <f>SUM(E76,E66,E56)</f>
        <v>0</v>
      </c>
      <c r="F81" s="55">
        <f t="shared" ref="F81" si="6">ROUND(E81*1.23,2)</f>
        <v>0</v>
      </c>
      <c r="I81" s="56"/>
      <c r="J81" s="56"/>
    </row>
    <row r="84" spans="1:10" ht="29.25" customHeight="1" x14ac:dyDescent="0.25">
      <c r="A84" s="102" t="s">
        <v>41</v>
      </c>
      <c r="B84" s="102"/>
      <c r="C84" s="102"/>
      <c r="D84" s="102"/>
      <c r="E84" s="102"/>
      <c r="F84" s="102"/>
    </row>
    <row r="85" spans="1:10" ht="14.25" customHeight="1" x14ac:dyDescent="0.25"/>
    <row r="86" spans="1:10" x14ac:dyDescent="0.25">
      <c r="A86" s="93" t="s">
        <v>42</v>
      </c>
      <c r="B86" s="93"/>
      <c r="C86" s="93"/>
      <c r="D86" s="93"/>
      <c r="E86" s="93"/>
      <c r="F86" s="93"/>
    </row>
    <row r="87" spans="1:10" ht="14.25" customHeight="1" x14ac:dyDescent="0.25">
      <c r="A87" s="93" t="s">
        <v>43</v>
      </c>
      <c r="B87" s="93"/>
      <c r="C87" s="93"/>
      <c r="D87" s="93"/>
      <c r="E87" s="93"/>
      <c r="F87" s="93"/>
    </row>
    <row r="88" spans="1:10" ht="14.25" customHeight="1" x14ac:dyDescent="0.25"/>
    <row r="89" spans="1:10" x14ac:dyDescent="0.25">
      <c r="C89" t="s">
        <v>44</v>
      </c>
      <c r="E89" s="41"/>
      <c r="F89" s="41"/>
    </row>
    <row r="91" spans="1:10" x14ac:dyDescent="0.25">
      <c r="C91" s="40" t="s">
        <v>45</v>
      </c>
      <c r="D91" s="40"/>
      <c r="E91" s="40"/>
      <c r="F91" s="40"/>
    </row>
    <row r="95" spans="1:10" x14ac:dyDescent="0.25">
      <c r="A95" s="47" t="s">
        <v>46</v>
      </c>
    </row>
    <row r="97" spans="1:3" x14ac:dyDescent="0.25">
      <c r="A97" t="s">
        <v>47</v>
      </c>
    </row>
    <row r="99" spans="1:3" ht="30" x14ac:dyDescent="0.25">
      <c r="A99" s="106" t="s">
        <v>49</v>
      </c>
      <c r="B99" s="106"/>
      <c r="C99" s="107" t="s">
        <v>50</v>
      </c>
    </row>
    <row r="100" spans="1:3" x14ac:dyDescent="0.25">
      <c r="A100" s="92" t="s">
        <v>16</v>
      </c>
      <c r="B100" s="92"/>
      <c r="C100" s="29">
        <v>525</v>
      </c>
    </row>
    <row r="101" spans="1:3" x14ac:dyDescent="0.25">
      <c r="A101" s="92" t="s">
        <v>17</v>
      </c>
      <c r="B101" s="92"/>
      <c r="C101" s="29">
        <v>377</v>
      </c>
    </row>
    <row r="102" spans="1:3" x14ac:dyDescent="0.25">
      <c r="A102" s="92" t="s">
        <v>18</v>
      </c>
      <c r="B102" s="92"/>
      <c r="C102" s="29">
        <v>420</v>
      </c>
    </row>
    <row r="103" spans="1:3" x14ac:dyDescent="0.25">
      <c r="A103" s="92" t="s">
        <v>19</v>
      </c>
      <c r="B103" s="92"/>
      <c r="C103" s="29">
        <v>539</v>
      </c>
    </row>
    <row r="104" spans="1:3" x14ac:dyDescent="0.25">
      <c r="A104" s="92" t="s">
        <v>20</v>
      </c>
      <c r="B104" s="92"/>
      <c r="C104" s="29">
        <v>529</v>
      </c>
    </row>
    <row r="105" spans="1:3" x14ac:dyDescent="0.25">
      <c r="A105" s="92" t="s">
        <v>21</v>
      </c>
      <c r="B105" s="92"/>
      <c r="C105" s="29">
        <v>520</v>
      </c>
    </row>
    <row r="106" spans="1:3" x14ac:dyDescent="0.25">
      <c r="A106" s="92" t="s">
        <v>22</v>
      </c>
      <c r="B106" s="92"/>
      <c r="C106" s="29">
        <v>472</v>
      </c>
    </row>
    <row r="107" spans="1:3" x14ac:dyDescent="0.25">
      <c r="A107" s="92" t="s">
        <v>48</v>
      </c>
      <c r="B107" s="92"/>
      <c r="C107" s="29">
        <v>425</v>
      </c>
    </row>
    <row r="108" spans="1:3" x14ac:dyDescent="0.25">
      <c r="A108" s="92" t="s">
        <v>39</v>
      </c>
      <c r="B108" s="92"/>
      <c r="C108" s="29">
        <v>451</v>
      </c>
    </row>
    <row r="109" spans="1:3" x14ac:dyDescent="0.25">
      <c r="A109" s="92" t="s">
        <v>25</v>
      </c>
      <c r="B109" s="92"/>
      <c r="C109" s="29">
        <v>400</v>
      </c>
    </row>
  </sheetData>
  <mergeCells count="53">
    <mergeCell ref="A100:B100"/>
    <mergeCell ref="A99:B99"/>
    <mergeCell ref="A87:F87"/>
    <mergeCell ref="A47:A56"/>
    <mergeCell ref="A57:A66"/>
    <mergeCell ref="B56:C56"/>
    <mergeCell ref="B66:C66"/>
    <mergeCell ref="A67:A76"/>
    <mergeCell ref="B76:C76"/>
    <mergeCell ref="A79:F79"/>
    <mergeCell ref="A81:D81"/>
    <mergeCell ref="A84:F84"/>
    <mergeCell ref="A86:F86"/>
    <mergeCell ref="A108:B108"/>
    <mergeCell ref="A109:B109"/>
    <mergeCell ref="A101:B101"/>
    <mergeCell ref="A102:B102"/>
    <mergeCell ref="A103:B103"/>
    <mergeCell ref="A104:B104"/>
    <mergeCell ref="A105:B105"/>
    <mergeCell ref="A106:B106"/>
    <mergeCell ref="A107:B107"/>
    <mergeCell ref="A42:D42"/>
    <mergeCell ref="A40:B40"/>
    <mergeCell ref="A41:B41"/>
    <mergeCell ref="A45:F45"/>
    <mergeCell ref="A38:B38"/>
    <mergeCell ref="A39:B39"/>
    <mergeCell ref="A37:B37"/>
    <mergeCell ref="C9:F9"/>
    <mergeCell ref="C11:F11"/>
    <mergeCell ref="C13:F13"/>
    <mergeCell ref="C15:F15"/>
    <mergeCell ref="C17:F17"/>
    <mergeCell ref="A32:B32"/>
    <mergeCell ref="A33:B33"/>
    <mergeCell ref="A34:B34"/>
    <mergeCell ref="A35:B35"/>
    <mergeCell ref="A36:B36"/>
    <mergeCell ref="A5:F5"/>
    <mergeCell ref="A24:F24"/>
    <mergeCell ref="A31:F31"/>
    <mergeCell ref="A22:F22"/>
    <mergeCell ref="A3:F3"/>
    <mergeCell ref="E28:F28"/>
    <mergeCell ref="C19:F19"/>
    <mergeCell ref="C25:D25"/>
    <mergeCell ref="C26:D26"/>
    <mergeCell ref="C27:D27"/>
    <mergeCell ref="E25:F25"/>
    <mergeCell ref="E26:F26"/>
    <mergeCell ref="E27:F27"/>
    <mergeCell ref="C28:D28"/>
  </mergeCells>
  <phoneticPr fontId="5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393D51BD453C4BAADCDA8809676EA2" ma:contentTypeVersion="13" ma:contentTypeDescription="Umožňuje vytvoriť nový dokument." ma:contentTypeScope="" ma:versionID="4cd096b2151fec01ec193d0e005fa99e">
  <xsd:schema xmlns:xsd="http://www.w3.org/2001/XMLSchema" xmlns:xs="http://www.w3.org/2001/XMLSchema" xmlns:p="http://schemas.microsoft.com/office/2006/metadata/properties" xmlns:ns2="a72934c3-0db5-42a3-b1a6-f07c14c5d291" xmlns:ns3="a0595f96-b6bd-4a6f-a62c-821b044f3bb3" targetNamespace="http://schemas.microsoft.com/office/2006/metadata/properties" ma:root="true" ma:fieldsID="87f52fa8c3841b2565cd9bdb06b2e834" ns2:_="" ns3:_="">
    <xsd:import namespace="a72934c3-0db5-42a3-b1a6-f07c14c5d291"/>
    <xsd:import namespace="a0595f96-b6bd-4a6f-a62c-821b044f3b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934c3-0db5-42a3-b1a6-f07c14c5d2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0ddd13ce-55f6-4e1d-a47b-693cdb82b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95f96-b6bd-4a6f-a62c-821b044f3b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c59755-c878-44bc-8362-5a725900ab4d}" ma:internalName="TaxCatchAll" ma:showField="CatchAllData" ma:web="a0595f96-b6bd-4a6f-a62c-821b044f3b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2934c3-0db5-42a3-b1a6-f07c14c5d291">
      <Terms xmlns="http://schemas.microsoft.com/office/infopath/2007/PartnerControls"/>
    </lcf76f155ced4ddcb4097134ff3c332f>
    <TaxCatchAll xmlns="a0595f96-b6bd-4a6f-a62c-821b044f3bb3" xsi:nil="true"/>
  </documentManagement>
</p:properties>
</file>

<file path=customXml/itemProps1.xml><?xml version="1.0" encoding="utf-8"?>
<ds:datastoreItem xmlns:ds="http://schemas.openxmlformats.org/officeDocument/2006/customXml" ds:itemID="{6FC69D8B-CF19-4ED2-AF79-9CEAFD0A9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934c3-0db5-42a3-b1a6-f07c14c5d291"/>
    <ds:schemaRef ds:uri="a0595f96-b6bd-4a6f-a62c-821b044f3b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900A79-0046-46B4-B071-0E65645CCF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D76AF-0675-493C-B918-1520BE781C0D}">
  <ds:schemaRefs>
    <ds:schemaRef ds:uri="http://schemas.microsoft.com/office/2006/metadata/properties"/>
    <ds:schemaRef ds:uri="http://schemas.microsoft.com/office/infopath/2007/PartnerControls"/>
    <ds:schemaRef ds:uri="a72934c3-0db5-42a3-b1a6-f07c14c5d291"/>
    <ds:schemaRef ds:uri="a0595f96-b6bd-4a6f-a62c-821b044f3b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2025-03-20T14:02:43Z</cp:lastPrinted>
  <dcterms:created xsi:type="dcterms:W3CDTF">2015-06-05T18:17:20Z</dcterms:created>
  <dcterms:modified xsi:type="dcterms:W3CDTF">2025-12-03T20:43:10Z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0x010100DE393D51BD453C4BAADCDA8809676EA2</vt:lpwstr>
  </property>
</Properties>
</file>